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6" i="1"/>
  <c r="A17"/>
  <c r="A18"/>
  <c r="A15"/>
  <c r="J15"/>
  <c r="D23"/>
  <c r="I19"/>
  <c r="J19"/>
  <c r="F19"/>
  <c r="G16"/>
  <c r="F16"/>
  <c r="F17"/>
  <c r="F18"/>
  <c r="F15"/>
  <c r="E15"/>
  <c r="D15"/>
  <c r="C16"/>
  <c r="C17"/>
  <c r="C18"/>
  <c r="C15"/>
  <c r="B16"/>
  <c r="B17"/>
  <c r="B18"/>
  <c r="B15"/>
  <c r="G17" l="1"/>
  <c r="G15"/>
  <c r="H15" s="1"/>
  <c r="G18"/>
  <c r="G19" l="1"/>
  <c r="D16" l="1"/>
  <c r="E16" s="1"/>
  <c r="H16" s="1"/>
  <c r="D17"/>
  <c r="E17" s="1"/>
  <c r="H17" s="1"/>
  <c r="D18"/>
  <c r="E18" s="1"/>
  <c r="H18" s="1"/>
  <c r="H19" l="1"/>
  <c r="D21" s="1"/>
  <c r="I15" s="1"/>
  <c r="I18" l="1"/>
  <c r="J18" s="1"/>
  <c r="I17" l="1"/>
  <c r="J17" s="1"/>
  <c r="I16"/>
  <c r="J16" s="1"/>
</calcChain>
</file>

<file path=xl/sharedStrings.xml><?xml version="1.0" encoding="utf-8"?>
<sst xmlns="http://schemas.openxmlformats.org/spreadsheetml/2006/main" count="24" uniqueCount="24">
  <si>
    <t>Assignment 3</t>
  </si>
  <si>
    <t>Total fixed cost=</t>
  </si>
  <si>
    <t>Item</t>
  </si>
  <si>
    <t>Selling 
price</t>
  </si>
  <si>
    <t>Variable
Cost</t>
  </si>
  <si>
    <t>Annual 
Forecasted
Sales</t>
  </si>
  <si>
    <t>Wool hoods</t>
  </si>
  <si>
    <t>Cotton hoods</t>
  </si>
  <si>
    <t>Polyester hoods</t>
  </si>
  <si>
    <t>Wolf skin hoods</t>
  </si>
  <si>
    <t>Item (i)</t>
  </si>
  <si>
    <t>Selling 
price (P)</t>
  </si>
  <si>
    <t>Variable
Cost (V)</t>
  </si>
  <si>
    <t>(V/P)</t>
  </si>
  <si>
    <t>1-(V/P)</t>
  </si>
  <si>
    <t>% Sales Revenue</t>
  </si>
  <si>
    <t>Annual 
Forecasted
Sales $</t>
  </si>
  <si>
    <t>Weighted 
Contribution</t>
  </si>
  <si>
    <t>QBEP$=</t>
  </si>
  <si>
    <t xml:space="preserve">Quarters per year= </t>
  </si>
  <si>
    <t>Model</t>
  </si>
  <si>
    <t>Actual sales per Item Needed for Year</t>
  </si>
  <si>
    <t># Items per Quarter</t>
  </si>
  <si>
    <t>QBEP$ per quarter=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</si>
</sst>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/>
    <xf numFmtId="0" fontId="0" fillId="0" borderId="0" xfId="0" applyAlignment="1">
      <alignment horizontal="left" indent="9"/>
    </xf>
    <xf numFmtId="3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165" fontId="0" fillId="0" borderId="0" xfId="0" applyNumberFormat="1"/>
    <xf numFmtId="165" fontId="0" fillId="0" borderId="1" xfId="0" applyNumberFormat="1" applyBorder="1"/>
    <xf numFmtId="3" fontId="0" fillId="0" borderId="1" xfId="0" applyNumberFormat="1" applyBorder="1"/>
    <xf numFmtId="44" fontId="0" fillId="0" borderId="0" xfId="1" applyFont="1"/>
    <xf numFmtId="44" fontId="0" fillId="0" borderId="0" xfId="1" applyFont="1" applyAlignment="1">
      <alignment horizontal="left"/>
    </xf>
    <xf numFmtId="0" fontId="0" fillId="0" borderId="0" xfId="0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3" workbookViewId="0">
      <selection activeCell="A18" sqref="A18"/>
    </sheetView>
  </sheetViews>
  <sheetFormatPr defaultRowHeight="15"/>
  <cols>
    <col min="1" max="1" width="15.42578125" bestFit="1" customWidth="1"/>
    <col min="3" max="3" width="10" bestFit="1" customWidth="1"/>
    <col min="4" max="4" width="17.7109375" customWidth="1"/>
    <col min="5" max="5" width="10.140625" bestFit="1" customWidth="1"/>
    <col min="6" max="6" width="10.85546875" customWidth="1"/>
    <col min="7" max="7" width="10.5703125" bestFit="1" customWidth="1"/>
    <col min="8" max="8" width="12" customWidth="1"/>
    <col min="9" max="9" width="11.42578125" customWidth="1"/>
    <col min="10" max="10" width="15.42578125" customWidth="1"/>
  </cols>
  <sheetData>
    <row r="1" spans="1:10">
      <c r="A1" t="s">
        <v>0</v>
      </c>
    </row>
    <row r="2" spans="1:10">
      <c r="D2" s="18" t="s">
        <v>1</v>
      </c>
      <c r="E2" s="2">
        <v>10000000</v>
      </c>
    </row>
    <row r="3" spans="1:10">
      <c r="D3" s="7" t="s">
        <v>19</v>
      </c>
      <c r="E3" s="7">
        <v>4</v>
      </c>
    </row>
    <row r="4" spans="1:10">
      <c r="E4" s="7"/>
    </row>
    <row r="6" spans="1:10" ht="45">
      <c r="A6" s="4" t="s">
        <v>2</v>
      </c>
      <c r="B6" s="5" t="s">
        <v>3</v>
      </c>
      <c r="C6" s="5" t="s">
        <v>4</v>
      </c>
      <c r="D6" s="5" t="s">
        <v>5</v>
      </c>
      <c r="F6" s="11"/>
      <c r="G6" s="11"/>
      <c r="H6" s="11"/>
      <c r="I6" s="11"/>
    </row>
    <row r="7" spans="1:10">
      <c r="A7" t="s">
        <v>6</v>
      </c>
      <c r="B7" s="16">
        <v>15</v>
      </c>
      <c r="C7" s="13">
        <v>46.95</v>
      </c>
      <c r="D7" s="1">
        <v>121400</v>
      </c>
      <c r="F7" s="12"/>
      <c r="G7" s="10"/>
      <c r="H7" s="10"/>
      <c r="I7" s="10"/>
    </row>
    <row r="8" spans="1:10">
      <c r="A8" t="s">
        <v>7</v>
      </c>
      <c r="B8" s="16">
        <v>10</v>
      </c>
      <c r="C8" s="13">
        <v>5.65</v>
      </c>
      <c r="D8" s="1">
        <v>213600</v>
      </c>
      <c r="F8" s="12"/>
      <c r="G8" s="10"/>
      <c r="H8" s="10"/>
      <c r="I8" s="10"/>
    </row>
    <row r="9" spans="1:10">
      <c r="A9" t="s">
        <v>8</v>
      </c>
      <c r="B9" s="16">
        <v>16</v>
      </c>
      <c r="C9" s="13">
        <v>7.86</v>
      </c>
      <c r="D9" s="1">
        <v>101025</v>
      </c>
      <c r="F9" s="12"/>
      <c r="G9" s="10"/>
      <c r="H9" s="10"/>
      <c r="I9" s="10"/>
    </row>
    <row r="10" spans="1:10">
      <c r="A10" t="s">
        <v>9</v>
      </c>
      <c r="B10" s="16">
        <v>20</v>
      </c>
      <c r="C10" s="13">
        <v>12.34</v>
      </c>
      <c r="D10" s="1">
        <v>333070</v>
      </c>
      <c r="F10" s="12"/>
      <c r="G10" s="10"/>
      <c r="H10" s="10"/>
      <c r="I10" s="10"/>
    </row>
    <row r="12" spans="1:10">
      <c r="A12" t="s">
        <v>20</v>
      </c>
    </row>
    <row r="14" spans="1:10" ht="45">
      <c r="A14" t="s">
        <v>10</v>
      </c>
      <c r="B14" s="5" t="s">
        <v>11</v>
      </c>
      <c r="C14" s="5" t="s">
        <v>12</v>
      </c>
      <c r="D14" s="4" t="s">
        <v>13</v>
      </c>
      <c r="E14" s="4" t="s">
        <v>14</v>
      </c>
      <c r="F14" s="5" t="s">
        <v>16</v>
      </c>
      <c r="G14" s="5" t="s">
        <v>15</v>
      </c>
      <c r="H14" s="5" t="s">
        <v>17</v>
      </c>
      <c r="I14" s="5" t="s">
        <v>22</v>
      </c>
      <c r="J14" s="5" t="s">
        <v>21</v>
      </c>
    </row>
    <row r="15" spans="1:10">
      <c r="A15" t="str">
        <f>A7</f>
        <v>Wool hoods</v>
      </c>
      <c r="B15" s="13">
        <f>B7</f>
        <v>15</v>
      </c>
      <c r="C15" s="13">
        <f>C7</f>
        <v>46.95</v>
      </c>
      <c r="D15" s="6">
        <f>C15/B15</f>
        <v>3.1300000000000003</v>
      </c>
      <c r="E15" s="6">
        <f>1-D15</f>
        <v>-2.1300000000000003</v>
      </c>
      <c r="F15" s="1">
        <f>B7*D7</f>
        <v>1821000</v>
      </c>
      <c r="G15" s="6">
        <f>F15/$F$19</f>
        <v>0.14883774152417695</v>
      </c>
      <c r="H15" s="6">
        <f>E15*G15</f>
        <v>-0.31702438944649697</v>
      </c>
      <c r="I15" s="1">
        <f>ROUNDUP(($D$23*G15)/B15,0)</f>
        <v>715651</v>
      </c>
      <c r="J15" s="13">
        <f>I15*B15*$E$3</f>
        <v>42939060</v>
      </c>
    </row>
    <row r="16" spans="1:10">
      <c r="A16" t="str">
        <f t="shared" ref="A16:A18" si="0">A8</f>
        <v>Cotton hoods</v>
      </c>
      <c r="B16" s="13">
        <f t="shared" ref="B16:C18" si="1">B8</f>
        <v>10</v>
      </c>
      <c r="C16" s="13">
        <f t="shared" si="1"/>
        <v>5.65</v>
      </c>
      <c r="D16" s="6">
        <f t="shared" ref="D16:D18" si="2">C16/B16</f>
        <v>0.56500000000000006</v>
      </c>
      <c r="E16" s="6">
        <f t="shared" ref="E16:E18" si="3">1-D16</f>
        <v>0.43499999999999994</v>
      </c>
      <c r="F16" s="1">
        <f t="shared" ref="F16:F18" si="4">B8*D8</f>
        <v>2136000</v>
      </c>
      <c r="G16" s="6">
        <f>F16/$F$19</f>
        <v>0.17458397358354857</v>
      </c>
      <c r="H16" s="6">
        <f t="shared" ref="H16:H18" si="5">E16*G16</f>
        <v>7.5944028508843617E-2</v>
      </c>
      <c r="I16" s="1">
        <f>ROUNDUP(($D$23*G16)/B16,0)</f>
        <v>1259168</v>
      </c>
      <c r="J16" s="13">
        <f t="shared" ref="J16:J18" si="6">I16*B16*$E$3</f>
        <v>50366720</v>
      </c>
    </row>
    <row r="17" spans="1:10">
      <c r="A17" t="str">
        <f t="shared" si="0"/>
        <v>Polyester hoods</v>
      </c>
      <c r="B17" s="13">
        <f t="shared" si="1"/>
        <v>16</v>
      </c>
      <c r="C17" s="13">
        <f t="shared" si="1"/>
        <v>7.86</v>
      </c>
      <c r="D17" s="6">
        <f t="shared" si="2"/>
        <v>0.49125000000000002</v>
      </c>
      <c r="E17" s="6">
        <f t="shared" si="3"/>
        <v>0.50875000000000004</v>
      </c>
      <c r="F17" s="1">
        <f t="shared" si="4"/>
        <v>1616400</v>
      </c>
      <c r="G17" s="6">
        <f>F17/$F$19</f>
        <v>0.13211495079608984</v>
      </c>
      <c r="H17" s="6">
        <f t="shared" si="5"/>
        <v>6.7213481217510709E-2</v>
      </c>
      <c r="I17" s="1">
        <f>ROUNDUP(($D$23*G17)/B17,0)</f>
        <v>595541</v>
      </c>
      <c r="J17" s="13">
        <f t="shared" si="6"/>
        <v>38114624</v>
      </c>
    </row>
    <row r="18" spans="1:10">
      <c r="A18" t="str">
        <f t="shared" si="0"/>
        <v>Wolf skin hoods</v>
      </c>
      <c r="B18" s="13">
        <f t="shared" si="1"/>
        <v>20</v>
      </c>
      <c r="C18" s="13">
        <f t="shared" si="1"/>
        <v>12.34</v>
      </c>
      <c r="D18" s="6">
        <f t="shared" si="2"/>
        <v>0.61699999999999999</v>
      </c>
      <c r="E18" s="6">
        <f t="shared" si="3"/>
        <v>0.38300000000000001</v>
      </c>
      <c r="F18" s="15">
        <f t="shared" si="4"/>
        <v>6661400</v>
      </c>
      <c r="G18" s="8">
        <f>F18/$F$19</f>
        <v>0.54446333409618464</v>
      </c>
      <c r="H18" s="8">
        <f t="shared" si="5"/>
        <v>0.20852945695883873</v>
      </c>
      <c r="I18" s="15">
        <f>ROUNDUP(($D$23*G18)/B18,0)</f>
        <v>1963441</v>
      </c>
      <c r="J18" s="14">
        <f t="shared" si="6"/>
        <v>157075280</v>
      </c>
    </row>
    <row r="19" spans="1:10">
      <c r="F19" s="1">
        <f>SUM(F15:F18)</f>
        <v>12234800</v>
      </c>
      <c r="G19">
        <f>SUM(G15:G18)</f>
        <v>1</v>
      </c>
      <c r="H19" s="6">
        <f>SUM(H15:H18)</f>
        <v>3.4662577238696091E-2</v>
      </c>
      <c r="I19" s="1">
        <f>SUM(I15:I18)</f>
        <v>4533801</v>
      </c>
      <c r="J19" s="13">
        <f>SUM(J15:J18)</f>
        <v>288495684</v>
      </c>
    </row>
    <row r="20" spans="1:10">
      <c r="F20" s="1"/>
    </row>
    <row r="21" spans="1:10">
      <c r="B21" s="9" t="s">
        <v>18</v>
      </c>
      <c r="D21" s="17">
        <f>E2/H19</f>
        <v>288495570.63045931</v>
      </c>
    </row>
    <row r="23" spans="1:10">
      <c r="B23" s="3" t="s">
        <v>23</v>
      </c>
      <c r="D23" s="17">
        <f>D21/E3</f>
        <v>72123892.657614827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Lyons</dc:creator>
  <cp:lastModifiedBy>Evan Lyons</cp:lastModifiedBy>
  <dcterms:created xsi:type="dcterms:W3CDTF">2010-10-10T23:00:13Z</dcterms:created>
  <dcterms:modified xsi:type="dcterms:W3CDTF">2010-11-06T21:25:26Z</dcterms:modified>
</cp:coreProperties>
</file>